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90" activeTab="0"/>
  </bookViews>
  <sheets>
    <sheet name="様式第１６譲渡" sheetId="1" r:id="rId1"/>
    <sheet name="←どちらか選択→" sheetId="2" r:id="rId2"/>
    <sheet name="様式第６中止" sheetId="3" r:id="rId3"/>
    <sheet name="計画変更別紙" sheetId="4" r:id="rId4"/>
    <sheet name="別紙記入方法" sheetId="5" r:id="rId5"/>
    <sheet name="本紙記入方法" sheetId="6" r:id="rId6"/>
  </sheets>
  <definedNames>
    <definedName name="_xlfn.IFERROR" hidden="1">#NAME?</definedName>
  </definedNames>
  <calcPr fullCalcOnLoad="1"/>
</workbook>
</file>

<file path=xl/sharedStrings.xml><?xml version="1.0" encoding="utf-8"?>
<sst xmlns="http://schemas.openxmlformats.org/spreadsheetml/2006/main" count="169" uniqueCount="120">
  <si>
    <t>番　　　号</t>
  </si>
  <si>
    <t>一般社団法人太陽光発電協会　代表理事　殿</t>
  </si>
  <si>
    <t>（○×県　　市　　　番地）</t>
  </si>
  <si>
    <t>申請者</t>
  </si>
  <si>
    <t>（○×株式会社）</t>
  </si>
  <si>
    <t>（○×太郎）</t>
  </si>
  <si>
    <t>印</t>
  </si>
  <si>
    <t>記</t>
  </si>
  <si>
    <t>（○×発電事業）</t>
  </si>
  <si>
    <t>（交付決定番号：</t>
  </si>
  <si>
    <t>）</t>
  </si>
  <si>
    <t>（注）</t>
  </si>
  <si>
    <t>※</t>
  </si>
  <si>
    <t>２．用紙の大きさは、日本工業規格A列４判とすること。</t>
  </si>
  <si>
    <t>１．中止又は廃止にあたっては、その後の措置を含めてこの様式に準じて申請すること。</t>
  </si>
  <si>
    <t>１．補助事業の名称</t>
  </si>
  <si>
    <t>代表者等名　</t>
  </si>
  <si>
    <t>住　　所　</t>
  </si>
  <si>
    <t>J+８桁の交付決定番号</t>
  </si>
  <si>
    <t>名　　称　</t>
  </si>
  <si>
    <t>様式第1６</t>
  </si>
  <si>
    <t>財産処分承認申請書</t>
  </si>
  <si>
    <t>２．処分しようとする財産及びその理由</t>
  </si>
  <si>
    <t>財産の名称</t>
  </si>
  <si>
    <t>数量</t>
  </si>
  <si>
    <t>処分の方法</t>
  </si>
  <si>
    <t>処分の理由</t>
  </si>
  <si>
    <t>財産名（仕様）</t>
  </si>
  <si>
    <t>３．相手方（住所、氏名、使用の場所及び流用の目的）</t>
  </si>
  <si>
    <t>使用の場所</t>
  </si>
  <si>
    <t>流用の目的</t>
  </si>
  <si>
    <t>住　　　　所</t>
  </si>
  <si>
    <t>氏　　　　名</t>
  </si>
  <si>
    <t>金　　　　額</t>
  </si>
  <si>
    <t>４．処分の条件</t>
  </si>
  <si>
    <t>△△発電所</t>
  </si>
  <si>
    <t>□□ｋW</t>
  </si>
  <si>
    <t>1式</t>
  </si>
  <si>
    <t>条件があれば、記載すること。なければ、なしと記載する。</t>
  </si>
  <si>
    <t>○○株式会社（廃棄の場合は空欄）</t>
  </si>
  <si>
    <t>（譲渡予定額）円</t>
  </si>
  <si>
    <t>備考（処分予定日）</t>
  </si>
  <si>
    <t>▽▽県◇◇市・・・（廃棄の場合は空欄）</t>
  </si>
  <si>
    <t>▽▽県◇◇郡○○町・・・（発電所所在地）</t>
  </si>
  <si>
    <t>様式第６</t>
  </si>
  <si>
    <t>番　　　号</t>
  </si>
  <si>
    <t>一般社団法人太陽光発電協会　代表理事　殿</t>
  </si>
  <si>
    <t>住　　所　</t>
  </si>
  <si>
    <t>（○×県　　市　　　番地）</t>
  </si>
  <si>
    <t>名　　称　</t>
  </si>
  <si>
    <t>（○×株式会社）</t>
  </si>
  <si>
    <t>代表者等名　</t>
  </si>
  <si>
    <t>（○×太郎）</t>
  </si>
  <si>
    <t>印</t>
  </si>
  <si>
    <t>計画変更承認申請書</t>
  </si>
  <si>
    <t>記</t>
  </si>
  <si>
    <t>１．補助事業の名称</t>
  </si>
  <si>
    <t>（○×発電事業）</t>
  </si>
  <si>
    <t>（交付決定番号：</t>
  </si>
  <si>
    <t>J+８桁の交付決定番号</t>
  </si>
  <si>
    <t>）</t>
  </si>
  <si>
    <t>２．計画変更の内容</t>
  </si>
  <si>
    <t>補助事業の中止。</t>
  </si>
  <si>
    <t>３．計画変更の理由</t>
  </si>
  <si>
    <t>４．計画変更が補助事業に及ぼす影響及び効果</t>
  </si>
  <si>
    <t>補助金を返還する。</t>
  </si>
  <si>
    <t>５．計画変更後の経費の配分（別紙）</t>
  </si>
  <si>
    <t>（注）</t>
  </si>
  <si>
    <t>２．用紙の大きさは、日本工業規格A列４判とすること。</t>
  </si>
  <si>
    <t>※</t>
  </si>
  <si>
    <t>（別　紙）</t>
  </si>
  <si>
    <t>計画変更後の経費の配分</t>
  </si>
  <si>
    <t>【発電設備】</t>
  </si>
  <si>
    <t>（単位：円）</t>
  </si>
  <si>
    <t>補助事業に要する経費</t>
  </si>
  <si>
    <t>補助対象経費</t>
  </si>
  <si>
    <t>補助率</t>
  </si>
  <si>
    <t>補助金の額</t>
  </si>
  <si>
    <t>費目</t>
  </si>
  <si>
    <t>配分済額</t>
  </si>
  <si>
    <t>変更額</t>
  </si>
  <si>
    <t>改配分額</t>
  </si>
  <si>
    <t>設計費</t>
  </si>
  <si>
    <t>設備費</t>
  </si>
  <si>
    <t>工事費</t>
  </si>
  <si>
    <t>1/10</t>
  </si>
  <si>
    <t>諸経費</t>
  </si>
  <si>
    <t>消費税</t>
  </si>
  <si>
    <t>━</t>
  </si>
  <si>
    <t>合計</t>
  </si>
  <si>
    <t>（注）</t>
  </si>
  <si>
    <t>１．上記表内の数式等は、記載しないこと。</t>
  </si>
  <si>
    <t>２．補助金配分額等の変更を伴う場合は、参考資料として「事業費配分内訳比較表」を添付すること。</t>
  </si>
  <si>
    <t>３．必要に応じ、工程表、図面等補足説明資料を添付すること。</t>
  </si>
  <si>
    <t>４．用紙の大きさは、日本工業規格A列４判とすること。</t>
  </si>
  <si>
    <t>【蓄電池及び送電線】</t>
  </si>
  <si>
    <t>1/3</t>
  </si>
  <si>
    <t>━</t>
  </si>
  <si>
    <t>記入方法</t>
  </si>
  <si>
    <t>※このファイルは補助金の種類や交付要綱、交付規程、実施細則の条項を自動的に判別します。</t>
  </si>
  <si>
    <t>１．すべての緑色のセルを埋めてください。</t>
  </si>
  <si>
    <t>自動判別が行われますので、空欄があると正しく判別できません。</t>
  </si>
  <si>
    <t>２．記入のヒント</t>
  </si>
  <si>
    <t>　①日付の欄は、和暦で記載ください。</t>
  </si>
  <si>
    <t>　②補助金を連名で申請した場合は申請者の欄の下の２社目を埋めてください。</t>
  </si>
  <si>
    <t>　③補助事業の名称は、交付決定通知書の名称を変えずに記入してください。</t>
  </si>
  <si>
    <t>　④交付決定番号は、交付決定通知書のJ２で始まる番号を記載ください。例：J26510001</t>
  </si>
  <si>
    <t>　⑤交付決定日とJPRで始まる文書番号は、交付決定通知書を確認ください。</t>
  </si>
  <si>
    <t>その他、（）等の注意書きは削除してください。</t>
  </si>
  <si>
    <t>提出方法</t>
  </si>
  <si>
    <t>３．発電設備を引き続き所有し事業を継続するが、補助事業としては辞退する場合・・・・様式第６</t>
  </si>
  <si>
    <t>２．発電設備を廃棄（災害、火災等を含む）する場合・・・・様式第１６</t>
  </si>
  <si>
    <t>本紙２枚と計画中止の場合はさらに別紙２枚を印刷し、捺印して郵送してください。</t>
  </si>
  <si>
    <t>１．発電設備の所有者または使用者が変わる：他へ譲渡、転売、貸付の場合・・・・様式第１６</t>
  </si>
  <si>
    <t>譲渡
売却
廃棄
貸付
から選択</t>
  </si>
  <si>
    <t>交付決定日：</t>
  </si>
  <si>
    <t>交付決定文書番号：</t>
  </si>
  <si>
    <t>事業の継続が困難になった。
別法人へ事業を移管する。
など</t>
  </si>
  <si>
    <t>令和　　年　　月　　日</t>
  </si>
  <si>
    <t>令和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</si>
</sst>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2"/>
      <color indexed="8"/>
      <name val="ＭＳ Ｐゴシック"/>
      <family val="3"/>
    </font>
    <font>
      <sz val="9"/>
      <color indexed="8"/>
      <name val="ＭＳ Ｐゴシック"/>
      <family val="3"/>
    </font>
    <font>
      <sz val="10.5"/>
      <color indexed="8"/>
      <name val="Century"/>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5"/>
      <name val="Calibri"/>
      <family val="3"/>
    </font>
    <font>
      <sz val="11"/>
      <color theme="0"/>
      <name val="ＭＳ Ｐゴシック"/>
      <family val="3"/>
    </font>
    <font>
      <sz val="10"/>
      <color rgb="FFFF0000"/>
      <name val="ＭＳ Ｐゴシック"/>
      <family val="3"/>
    </font>
    <font>
      <b/>
      <sz val="12"/>
      <color theme="1"/>
      <name val="Calibri"/>
      <family val="3"/>
    </font>
    <font>
      <sz val="9"/>
      <color theme="1"/>
      <name val="Calibri"/>
      <family val="3"/>
    </font>
    <font>
      <sz val="10.5"/>
      <color theme="1"/>
      <name val="Century"/>
      <family val="1"/>
    </font>
    <font>
      <sz val="10.5"/>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86">
    <xf numFmtId="0" fontId="0" fillId="0" borderId="0" xfId="0" applyFont="1" applyAlignment="1">
      <alignment vertical="center"/>
    </xf>
    <xf numFmtId="0" fontId="3" fillId="0" borderId="0" xfId="60">
      <alignment/>
      <protection/>
    </xf>
    <xf numFmtId="0" fontId="4" fillId="0" borderId="0" xfId="60" applyFont="1" applyAlignment="1">
      <alignment horizontal="center"/>
      <protection/>
    </xf>
    <xf numFmtId="0" fontId="3" fillId="0" borderId="0" xfId="60" applyAlignment="1">
      <alignment vertical="top"/>
      <protection/>
    </xf>
    <xf numFmtId="0" fontId="3" fillId="0" borderId="0" xfId="60" applyAlignment="1">
      <alignment horizontal="center"/>
      <protection/>
    </xf>
    <xf numFmtId="0" fontId="3" fillId="0" borderId="0" xfId="60" applyFill="1" applyAlignment="1">
      <alignment horizontal="center"/>
      <protection/>
    </xf>
    <xf numFmtId="0" fontId="3" fillId="0" borderId="0" xfId="60" applyFill="1">
      <alignment/>
      <protection/>
    </xf>
    <xf numFmtId="0" fontId="3" fillId="0" borderId="0" xfId="60" applyFill="1" applyAlignment="1">
      <alignment horizontal="right"/>
      <protection/>
    </xf>
    <xf numFmtId="0" fontId="43" fillId="0" borderId="0" xfId="60" applyFont="1" applyAlignment="1">
      <alignment horizontal="right"/>
      <protection/>
    </xf>
    <xf numFmtId="0" fontId="43" fillId="0" borderId="0" xfId="60" applyFont="1">
      <alignment/>
      <protection/>
    </xf>
    <xf numFmtId="0" fontId="3" fillId="0" borderId="0" xfId="60" applyAlignment="1">
      <alignment horizontal="right" vertical="top" wrapText="1"/>
      <protection/>
    </xf>
    <xf numFmtId="0" fontId="44" fillId="0" borderId="0" xfId="60" applyFont="1" applyAlignment="1" applyProtection="1">
      <alignment horizontal="right" vertical="center"/>
      <protection locked="0"/>
    </xf>
    <xf numFmtId="0" fontId="44" fillId="0" borderId="0" xfId="60" applyFont="1" applyAlignment="1">
      <alignment horizontal="right"/>
      <protection/>
    </xf>
    <xf numFmtId="0" fontId="44" fillId="0" borderId="0" xfId="60" applyFont="1">
      <alignment/>
      <protection/>
    </xf>
    <xf numFmtId="0" fontId="45" fillId="0" borderId="0" xfId="60" applyFont="1" applyFill="1" applyAlignment="1" applyProtection="1">
      <alignment horizontal="right"/>
      <protection hidden="1"/>
    </xf>
    <xf numFmtId="0" fontId="3" fillId="0" borderId="0" xfId="60" applyFill="1" applyAlignment="1" applyProtection="1">
      <alignment horizontal="center"/>
      <protection/>
    </xf>
    <xf numFmtId="0" fontId="3" fillId="0" borderId="0" xfId="60" applyFill="1" applyAlignment="1" applyProtection="1">
      <alignment horizontal="right"/>
      <protection/>
    </xf>
    <xf numFmtId="0" fontId="5" fillId="0" borderId="0" xfId="60" applyFont="1">
      <alignment/>
      <protection/>
    </xf>
    <xf numFmtId="0" fontId="5" fillId="0" borderId="0" xfId="60" applyFont="1" applyFill="1" applyAlignment="1" applyProtection="1">
      <alignment horizontal="right"/>
      <protection/>
    </xf>
    <xf numFmtId="0" fontId="5" fillId="0" borderId="0" xfId="60" applyFont="1" applyFill="1" applyAlignment="1" applyProtection="1">
      <alignment/>
      <protection/>
    </xf>
    <xf numFmtId="0" fontId="3" fillId="0" borderId="10" xfId="60" applyFill="1" applyBorder="1" applyAlignment="1" applyProtection="1">
      <alignment horizontal="center" vertical="center" wrapText="1"/>
      <protection/>
    </xf>
    <xf numFmtId="0" fontId="3" fillId="0" borderId="10" xfId="60" applyBorder="1" applyAlignment="1">
      <alignment horizontal="center" vertical="center"/>
      <protection/>
    </xf>
    <xf numFmtId="0" fontId="3" fillId="33" borderId="10" xfId="60" applyFill="1" applyBorder="1" applyAlignment="1" applyProtection="1">
      <alignment horizontal="left" vertical="top"/>
      <protection locked="0"/>
    </xf>
    <xf numFmtId="0" fontId="3" fillId="33" borderId="10" xfId="60" applyFill="1" applyBorder="1" applyAlignment="1" applyProtection="1">
      <alignment vertical="top" wrapText="1"/>
      <protection locked="0"/>
    </xf>
    <xf numFmtId="0" fontId="3" fillId="0" borderId="0" xfId="60" applyFill="1" applyAlignment="1" applyProtection="1">
      <alignment vertical="top" wrapText="1"/>
      <protection locked="0"/>
    </xf>
    <xf numFmtId="0" fontId="3" fillId="0" borderId="0" xfId="60" applyFill="1" applyAlignment="1" applyProtection="1">
      <alignment vertical="top" wrapText="1"/>
      <protection/>
    </xf>
    <xf numFmtId="0" fontId="3" fillId="0" borderId="0" xfId="60" applyFill="1" applyAlignment="1" applyProtection="1">
      <alignment horizontal="center"/>
      <protection locked="0"/>
    </xf>
    <xf numFmtId="0" fontId="3" fillId="0" borderId="0" xfId="60" applyFill="1" applyAlignment="1">
      <alignment vertical="top"/>
      <protection/>
    </xf>
    <xf numFmtId="0" fontId="3" fillId="0" borderId="0" xfId="60" applyFill="1" applyAlignment="1" applyProtection="1">
      <alignment horizontal="left" vertical="top"/>
      <protection/>
    </xf>
    <xf numFmtId="0" fontId="3" fillId="0" borderId="0" xfId="60" applyAlignment="1">
      <alignment horizontal="right"/>
      <protection/>
    </xf>
    <xf numFmtId="0" fontId="3" fillId="0" borderId="0" xfId="60" applyAlignment="1">
      <alignment horizontal="right" vertical="center"/>
      <protection/>
    </xf>
    <xf numFmtId="176" fontId="3" fillId="0" borderId="0" xfId="60" applyNumberFormat="1">
      <alignment/>
      <protection/>
    </xf>
    <xf numFmtId="14" fontId="3" fillId="0" borderId="0" xfId="60" applyNumberFormat="1">
      <alignment/>
      <protection/>
    </xf>
    <xf numFmtId="182" fontId="3" fillId="0" borderId="0" xfId="60" applyNumberFormat="1">
      <alignment/>
      <protection/>
    </xf>
    <xf numFmtId="0" fontId="46" fillId="0" borderId="0" xfId="60" applyFont="1">
      <alignment/>
      <protection/>
    </xf>
    <xf numFmtId="0" fontId="3" fillId="0" borderId="0" xfId="60" applyFont="1" applyAlignment="1">
      <alignment horizontal="center"/>
      <protection/>
    </xf>
    <xf numFmtId="0" fontId="3" fillId="0" borderId="0" xfId="60" applyFill="1" applyAlignment="1">
      <alignment horizontal="left"/>
      <protection/>
    </xf>
    <xf numFmtId="0" fontId="38" fillId="0" borderId="0" xfId="0" applyFont="1" applyAlignment="1">
      <alignment vertical="center"/>
    </xf>
    <xf numFmtId="0" fontId="47"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vertical="center"/>
    </xf>
    <xf numFmtId="177" fontId="48" fillId="34" borderId="10" xfId="0" applyNumberFormat="1" applyFont="1" applyFill="1" applyBorder="1" applyAlignment="1" applyProtection="1">
      <alignment vertical="center"/>
      <protection locked="0"/>
    </xf>
    <xf numFmtId="177" fontId="48" fillId="0" borderId="10" xfId="0" applyNumberFormat="1" applyFont="1" applyBorder="1" applyAlignment="1">
      <alignment vertical="center"/>
    </xf>
    <xf numFmtId="177" fontId="48" fillId="0" borderId="10" xfId="0" applyNumberFormat="1" applyFont="1" applyFill="1" applyBorder="1" applyAlignment="1" applyProtection="1">
      <alignment vertical="center"/>
      <protection/>
    </xf>
    <xf numFmtId="177" fontId="48" fillId="33" borderId="10" xfId="0" applyNumberFormat="1" applyFont="1" applyFill="1" applyBorder="1" applyAlignment="1" applyProtection="1">
      <alignment vertical="center"/>
      <protection locked="0"/>
    </xf>
    <xf numFmtId="177" fontId="48" fillId="0" borderId="10" xfId="0" applyNumberFormat="1" applyFont="1" applyFill="1" applyBorder="1" applyAlignment="1">
      <alignment vertical="center"/>
    </xf>
    <xf numFmtId="177" fontId="48" fillId="0" borderId="11" xfId="0" applyNumberFormat="1" applyFont="1" applyBorder="1" applyAlignment="1">
      <alignment vertical="center"/>
    </xf>
    <xf numFmtId="177" fontId="48" fillId="35" borderId="10" xfId="0" applyNumberFormat="1" applyFont="1" applyFill="1" applyBorder="1" applyAlignment="1" applyProtection="1">
      <alignment vertical="center"/>
      <protection locked="0"/>
    </xf>
    <xf numFmtId="177" fontId="48" fillId="0" borderId="16" xfId="0" applyNumberFormat="1" applyFont="1" applyBorder="1" applyAlignment="1" quotePrefix="1">
      <alignment horizontal="center"/>
    </xf>
    <xf numFmtId="177" fontId="48" fillId="0" borderId="16" xfId="0" applyNumberFormat="1" applyFont="1" applyBorder="1" applyAlignment="1">
      <alignment vertical="center"/>
    </xf>
    <xf numFmtId="177" fontId="48" fillId="0" borderId="10" xfId="0" applyNumberFormat="1" applyFont="1" applyBorder="1" applyAlignment="1">
      <alignment horizontal="center" vertical="center"/>
    </xf>
    <xf numFmtId="177" fontId="48" fillId="0" borderId="15" xfId="0" applyNumberFormat="1" applyFont="1" applyBorder="1" applyAlignment="1">
      <alignment vertical="center"/>
    </xf>
    <xf numFmtId="0" fontId="0" fillId="0" borderId="0" xfId="0" applyFill="1" applyBorder="1" applyAlignment="1">
      <alignment horizontal="right" vertical="center"/>
    </xf>
    <xf numFmtId="0" fontId="0" fillId="0" borderId="0" xfId="0" applyAlignment="1">
      <alignment horizontal="center" vertical="center"/>
    </xf>
    <xf numFmtId="0" fontId="0" fillId="0" borderId="0" xfId="0" applyNumberFormat="1" applyAlignment="1">
      <alignment horizontal="right" vertical="center"/>
    </xf>
    <xf numFmtId="0" fontId="49" fillId="0" borderId="0" xfId="0" applyFont="1" applyAlignment="1">
      <alignment horizontal="justify" vertical="center"/>
    </xf>
    <xf numFmtId="0" fontId="50" fillId="0" borderId="0" xfId="0" applyFont="1" applyAlignment="1">
      <alignment horizontal="justify" vertical="center"/>
    </xf>
    <xf numFmtId="0" fontId="3" fillId="0" borderId="0" xfId="60" applyFill="1" applyProtection="1">
      <alignment/>
      <protection/>
    </xf>
    <xf numFmtId="0" fontId="3" fillId="0" borderId="0" xfId="60" applyAlignment="1" applyProtection="1">
      <alignment horizontal="right" vertical="center"/>
      <protection/>
    </xf>
    <xf numFmtId="0" fontId="3" fillId="0" borderId="0" xfId="60" applyProtection="1">
      <alignment/>
      <protection/>
    </xf>
    <xf numFmtId="0" fontId="3" fillId="0" borderId="0" xfId="60" applyAlignment="1" applyProtection="1">
      <alignment horizontal="right"/>
      <protection/>
    </xf>
    <xf numFmtId="176" fontId="3" fillId="33" borderId="0" xfId="60" applyNumberFormat="1" applyFill="1" applyAlignment="1" applyProtection="1">
      <alignment horizontal="right"/>
      <protection locked="0"/>
    </xf>
    <xf numFmtId="0" fontId="3" fillId="33" borderId="0" xfId="60" applyFill="1" applyAlignment="1" applyProtection="1">
      <alignment horizontal="left" wrapText="1"/>
      <protection locked="0"/>
    </xf>
    <xf numFmtId="0" fontId="3" fillId="0" borderId="0" xfId="60" applyAlignment="1">
      <alignment horizontal="left" vertical="top" wrapText="1"/>
      <protection/>
    </xf>
    <xf numFmtId="0" fontId="3" fillId="33" borderId="0" xfId="60" applyFill="1" applyAlignment="1" applyProtection="1">
      <alignment horizontal="left" vertical="top" shrinkToFit="1"/>
      <protection locked="0"/>
    </xf>
    <xf numFmtId="0" fontId="3" fillId="33" borderId="0" xfId="60" applyFill="1" applyAlignment="1" applyProtection="1">
      <alignment horizontal="center"/>
      <protection locked="0"/>
    </xf>
    <xf numFmtId="0" fontId="3" fillId="0" borderId="10" xfId="60" applyFill="1" applyBorder="1" applyAlignment="1" applyProtection="1">
      <alignment horizontal="center" vertical="center" wrapText="1"/>
      <protection/>
    </xf>
    <xf numFmtId="0" fontId="3" fillId="33" borderId="0" xfId="60" applyFill="1" applyAlignment="1" applyProtection="1">
      <alignment horizontal="left"/>
      <protection locked="0"/>
    </xf>
    <xf numFmtId="0" fontId="3" fillId="33" borderId="0" xfId="60" applyFill="1" applyAlignment="1" applyProtection="1">
      <alignment horizontal="left" vertical="top" wrapText="1"/>
      <protection locked="0"/>
    </xf>
    <xf numFmtId="0" fontId="3" fillId="33" borderId="0" xfId="60" applyFill="1" applyAlignment="1" applyProtection="1">
      <alignment horizontal="left" vertical="top"/>
      <protection locked="0"/>
    </xf>
    <xf numFmtId="0" fontId="3" fillId="0" borderId="0" xfId="60" applyFill="1" applyAlignment="1" applyProtection="1">
      <alignment horizontal="left"/>
      <protection locked="0"/>
    </xf>
    <xf numFmtId="0" fontId="3" fillId="0" borderId="0" xfId="60" applyFill="1" applyAlignment="1" applyProtection="1">
      <alignment horizontal="left"/>
      <protection/>
    </xf>
    <xf numFmtId="0" fontId="3" fillId="33" borderId="10" xfId="60" applyFill="1" applyBorder="1" applyAlignment="1" applyProtection="1">
      <alignment horizontal="left" vertical="top" wrapText="1"/>
      <protection locked="0"/>
    </xf>
    <xf numFmtId="0" fontId="3" fillId="0" borderId="10" xfId="60" applyBorder="1" applyAlignment="1">
      <alignment horizontal="center" vertical="center" wrapText="1"/>
      <protection/>
    </xf>
    <xf numFmtId="0" fontId="3" fillId="33" borderId="12" xfId="60" applyFill="1" applyBorder="1" applyAlignment="1" applyProtection="1">
      <alignment horizontal="left" vertical="top" wrapText="1"/>
      <protection locked="0"/>
    </xf>
    <xf numFmtId="0" fontId="3" fillId="33" borderId="14" xfId="60" applyFill="1" applyBorder="1" applyAlignment="1" applyProtection="1">
      <alignment horizontal="left" vertical="top"/>
      <protection locked="0"/>
    </xf>
    <xf numFmtId="58" fontId="3" fillId="33" borderId="10" xfId="60" applyNumberFormat="1" applyFill="1" applyBorder="1" applyAlignment="1" applyProtection="1">
      <alignment horizontal="center" vertical="top" wrapText="1"/>
      <protection locked="0"/>
    </xf>
    <xf numFmtId="0" fontId="3" fillId="33" borderId="10" xfId="60" applyFill="1" applyBorder="1" applyAlignment="1" applyProtection="1">
      <alignment horizontal="center" vertical="top" wrapText="1"/>
      <protection locked="0"/>
    </xf>
    <xf numFmtId="0" fontId="3" fillId="0" borderId="0" xfId="60" applyFill="1" applyAlignment="1" applyProtection="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1019175</xdr:colOff>
      <xdr:row>52</xdr:row>
      <xdr:rowOff>19050</xdr:rowOff>
    </xdr:from>
    <xdr:to>
      <xdr:col>9</xdr:col>
      <xdr:colOff>295275</xdr:colOff>
      <xdr:row>54</xdr:row>
      <xdr:rowOff>19050</xdr:rowOff>
    </xdr:to>
    <xdr:sp>
      <xdr:nvSpPr>
        <xdr:cNvPr id="1" name="正方形/長方形 1"/>
        <xdr:cNvSpPr>
          <a:spLocks/>
        </xdr:cNvSpPr>
      </xdr:nvSpPr>
      <xdr:spPr>
        <a:xfrm>
          <a:off x="5629275" y="11353800"/>
          <a:ext cx="304800" cy="342900"/>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1019175</xdr:colOff>
      <xdr:row>52</xdr:row>
      <xdr:rowOff>19050</xdr:rowOff>
    </xdr:from>
    <xdr:to>
      <xdr:col>8</xdr:col>
      <xdr:colOff>295275</xdr:colOff>
      <xdr:row>54</xdr:row>
      <xdr:rowOff>9525</xdr:rowOff>
    </xdr:to>
    <xdr:sp>
      <xdr:nvSpPr>
        <xdr:cNvPr id="1" name="正方形/長方形 1"/>
        <xdr:cNvSpPr>
          <a:spLocks/>
        </xdr:cNvSpPr>
      </xdr:nvSpPr>
      <xdr:spPr>
        <a:xfrm>
          <a:off x="5562600" y="11353800"/>
          <a:ext cx="304800" cy="333375"/>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571500</xdr:colOff>
      <xdr:row>17</xdr:row>
      <xdr:rowOff>66675</xdr:rowOff>
    </xdr:to>
    <xdr:pic>
      <xdr:nvPicPr>
        <xdr:cNvPr id="1" name="図 308"/>
        <xdr:cNvPicPr preferRelativeResize="1">
          <a:picLocks noChangeAspect="1"/>
        </xdr:cNvPicPr>
      </xdr:nvPicPr>
      <xdr:blipFill>
        <a:blip r:embed="rId1"/>
        <a:stretch>
          <a:fillRect/>
        </a:stretch>
      </xdr:blipFill>
      <xdr:spPr>
        <a:xfrm>
          <a:off x="0" y="0"/>
          <a:ext cx="5448300" cy="3076575"/>
        </a:xfrm>
        <a:prstGeom prst="rect">
          <a:avLst/>
        </a:prstGeom>
        <a:noFill/>
        <a:ln w="9525" cmpd="sng">
          <a:noFill/>
        </a:ln>
      </xdr:spPr>
    </xdr:pic>
    <xdr:clientData/>
  </xdr:twoCellAnchor>
  <xdr:twoCellAnchor>
    <xdr:from>
      <xdr:col>0</xdr:col>
      <xdr:colOff>0</xdr:colOff>
      <xdr:row>27</xdr:row>
      <xdr:rowOff>38100</xdr:rowOff>
    </xdr:from>
    <xdr:to>
      <xdr:col>8</xdr:col>
      <xdr:colOff>571500</xdr:colOff>
      <xdr:row>44</xdr:row>
      <xdr:rowOff>104775</xdr:rowOff>
    </xdr:to>
    <xdr:pic>
      <xdr:nvPicPr>
        <xdr:cNvPr id="2" name="図 305"/>
        <xdr:cNvPicPr preferRelativeResize="1">
          <a:picLocks noChangeAspect="1"/>
        </xdr:cNvPicPr>
      </xdr:nvPicPr>
      <xdr:blipFill>
        <a:blip r:embed="rId2"/>
        <a:stretch>
          <a:fillRect/>
        </a:stretch>
      </xdr:blipFill>
      <xdr:spPr>
        <a:xfrm>
          <a:off x="0" y="4953000"/>
          <a:ext cx="5448300" cy="3305175"/>
        </a:xfrm>
        <a:prstGeom prst="rect">
          <a:avLst/>
        </a:prstGeom>
        <a:noFill/>
        <a:ln w="9525" cmpd="sng">
          <a:noFill/>
        </a:ln>
      </xdr:spPr>
    </xdr:pic>
    <xdr:clientData/>
  </xdr:twoCellAnchor>
  <xdr:twoCellAnchor>
    <xdr:from>
      <xdr:col>2</xdr:col>
      <xdr:colOff>85725</xdr:colOff>
      <xdr:row>13</xdr:row>
      <xdr:rowOff>76200</xdr:rowOff>
    </xdr:from>
    <xdr:to>
      <xdr:col>6</xdr:col>
      <xdr:colOff>390525</xdr:colOff>
      <xdr:row>25</xdr:row>
      <xdr:rowOff>123825</xdr:rowOff>
    </xdr:to>
    <xdr:pic>
      <xdr:nvPicPr>
        <xdr:cNvPr id="3" name="図 4"/>
        <xdr:cNvPicPr preferRelativeResize="1">
          <a:picLocks noChangeAspect="1"/>
        </xdr:cNvPicPr>
      </xdr:nvPicPr>
      <xdr:blipFill>
        <a:blip r:embed="rId3"/>
        <a:stretch>
          <a:fillRect/>
        </a:stretch>
      </xdr:blipFill>
      <xdr:spPr>
        <a:xfrm>
          <a:off x="1304925" y="2324100"/>
          <a:ext cx="2743200" cy="2333625"/>
        </a:xfrm>
        <a:prstGeom prst="rect">
          <a:avLst/>
        </a:prstGeom>
        <a:solidFill>
          <a:srgbClr val="FFFFFF"/>
        </a:solidFill>
        <a:ln w="9525" cmpd="sng">
          <a:solidFill>
            <a:srgbClr val="000000"/>
          </a:solidFill>
          <a:headEnd type="none"/>
          <a:tailEnd type="none"/>
        </a:ln>
      </xdr:spPr>
    </xdr:pic>
    <xdr:clientData/>
  </xdr:twoCellAnchor>
  <xdr:oneCellAnchor>
    <xdr:from>
      <xdr:col>2</xdr:col>
      <xdr:colOff>190500</xdr:colOff>
      <xdr:row>22</xdr:row>
      <xdr:rowOff>38100</xdr:rowOff>
    </xdr:from>
    <xdr:ext cx="2362200" cy="304800"/>
    <xdr:sp>
      <xdr:nvSpPr>
        <xdr:cNvPr id="4" name="テキスト ボックス 2"/>
        <xdr:cNvSpPr txBox="1">
          <a:spLocks noChangeArrowheads="1"/>
        </xdr:cNvSpPr>
      </xdr:nvSpPr>
      <xdr:spPr>
        <a:xfrm>
          <a:off x="1409700" y="4000500"/>
          <a:ext cx="2362200" cy="304800"/>
        </a:xfrm>
        <a:prstGeom prst="rect">
          <a:avLst/>
        </a:prstGeom>
        <a:solidFill>
          <a:srgbClr val="B6DDE8"/>
        </a:solidFill>
        <a:ln w="9525" cmpd="sng">
          <a:noFill/>
        </a:ln>
      </xdr:spPr>
      <xdr:txBody>
        <a:bodyPr vertOverflow="clip" wrap="square">
          <a:spAutoFit/>
        </a:bodyPr>
        <a:p>
          <a:pPr algn="l">
            <a:defRPr/>
          </a:pPr>
          <a:r>
            <a:rPr lang="en-US" cap="none" sz="1050" b="0" i="0" u="none" baseline="0">
              <a:solidFill>
                <a:srgbClr val="000000"/>
              </a:solidFill>
              <a:latin typeface="ＭＳ 明朝"/>
              <a:ea typeface="ＭＳ 明朝"/>
              <a:cs typeface="ＭＳ 明朝"/>
            </a:rPr>
            <a:t>様式第１６</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ＭＳ 明朝"/>
              <a:ea typeface="ＭＳ 明朝"/>
              <a:cs typeface="ＭＳ 明朝"/>
            </a:rPr>
            <a:t>１確定検査調書【発電設備】</a:t>
          </a:r>
        </a:p>
      </xdr:txBody>
    </xdr:sp>
    <xdr:clientData/>
  </xdr:oneCellAnchor>
  <xdr:twoCellAnchor>
    <xdr:from>
      <xdr:col>1</xdr:col>
      <xdr:colOff>190500</xdr:colOff>
      <xdr:row>11</xdr:row>
      <xdr:rowOff>38100</xdr:rowOff>
    </xdr:from>
    <xdr:to>
      <xdr:col>4</xdr:col>
      <xdr:colOff>447675</xdr:colOff>
      <xdr:row>18</xdr:row>
      <xdr:rowOff>104775</xdr:rowOff>
    </xdr:to>
    <xdr:sp>
      <xdr:nvSpPr>
        <xdr:cNvPr id="5" name="直線矢印コネクタ 5"/>
        <xdr:cNvSpPr>
          <a:spLocks/>
        </xdr:cNvSpPr>
      </xdr:nvSpPr>
      <xdr:spPr>
        <a:xfrm flipH="1" flipV="1">
          <a:off x="800100" y="1943100"/>
          <a:ext cx="2085975" cy="136207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361950</xdr:colOff>
      <xdr:row>9</xdr:row>
      <xdr:rowOff>161925</xdr:rowOff>
    </xdr:from>
    <xdr:to>
      <xdr:col>5</xdr:col>
      <xdr:colOff>38100</xdr:colOff>
      <xdr:row>18</xdr:row>
      <xdr:rowOff>57150</xdr:rowOff>
    </xdr:to>
    <xdr:sp>
      <xdr:nvSpPr>
        <xdr:cNvPr id="6" name="直線矢印コネクタ 6"/>
        <xdr:cNvSpPr>
          <a:spLocks/>
        </xdr:cNvSpPr>
      </xdr:nvSpPr>
      <xdr:spPr>
        <a:xfrm flipH="1" flipV="1">
          <a:off x="2190750" y="1704975"/>
          <a:ext cx="895350" cy="155257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266700</xdr:colOff>
      <xdr:row>10</xdr:row>
      <xdr:rowOff>28575</xdr:rowOff>
    </xdr:from>
    <xdr:to>
      <xdr:col>6</xdr:col>
      <xdr:colOff>419100</xdr:colOff>
      <xdr:row>18</xdr:row>
      <xdr:rowOff>57150</xdr:rowOff>
    </xdr:to>
    <xdr:sp>
      <xdr:nvSpPr>
        <xdr:cNvPr id="7" name="直線矢印コネクタ 7"/>
        <xdr:cNvSpPr>
          <a:spLocks/>
        </xdr:cNvSpPr>
      </xdr:nvSpPr>
      <xdr:spPr>
        <a:xfrm flipV="1">
          <a:off x="3314700" y="1762125"/>
          <a:ext cx="762000" cy="14954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40</xdr:row>
      <xdr:rowOff>133350</xdr:rowOff>
    </xdr:from>
    <xdr:to>
      <xdr:col>6</xdr:col>
      <xdr:colOff>342900</xdr:colOff>
      <xdr:row>53</xdr:row>
      <xdr:rowOff>9525</xdr:rowOff>
    </xdr:to>
    <xdr:pic>
      <xdr:nvPicPr>
        <xdr:cNvPr id="8" name="図 14"/>
        <xdr:cNvPicPr preferRelativeResize="1">
          <a:picLocks noChangeAspect="1"/>
        </xdr:cNvPicPr>
      </xdr:nvPicPr>
      <xdr:blipFill>
        <a:blip r:embed="rId4"/>
        <a:stretch>
          <a:fillRect/>
        </a:stretch>
      </xdr:blipFill>
      <xdr:spPr>
        <a:xfrm>
          <a:off x="1257300" y="7524750"/>
          <a:ext cx="2743200" cy="2352675"/>
        </a:xfrm>
        <a:prstGeom prst="rect">
          <a:avLst/>
        </a:prstGeom>
        <a:solidFill>
          <a:srgbClr val="FFFFFF"/>
        </a:solidFill>
        <a:ln w="9525" cmpd="sng">
          <a:solidFill>
            <a:srgbClr val="000000"/>
          </a:solidFill>
          <a:headEnd type="none"/>
          <a:tailEnd type="none"/>
        </a:ln>
      </xdr:spPr>
    </xdr:pic>
    <xdr:clientData/>
  </xdr:twoCellAnchor>
  <xdr:oneCellAnchor>
    <xdr:from>
      <xdr:col>2</xdr:col>
      <xdr:colOff>9525</xdr:colOff>
      <xdr:row>50</xdr:row>
      <xdr:rowOff>66675</xdr:rowOff>
    </xdr:from>
    <xdr:ext cx="2838450" cy="295275"/>
    <xdr:sp>
      <xdr:nvSpPr>
        <xdr:cNvPr id="9" name="Text Box 13"/>
        <xdr:cNvSpPr txBox="1">
          <a:spLocks noChangeArrowheads="1"/>
        </xdr:cNvSpPr>
      </xdr:nvSpPr>
      <xdr:spPr>
        <a:xfrm>
          <a:off x="1228725" y="9363075"/>
          <a:ext cx="2838450" cy="295275"/>
        </a:xfrm>
        <a:prstGeom prst="rect">
          <a:avLst/>
        </a:prstGeom>
        <a:solidFill>
          <a:srgbClr val="B6DDE8"/>
        </a:solidFill>
        <a:ln w="9525" cmpd="sng">
          <a:noFill/>
        </a:ln>
      </xdr:spPr>
      <xdr:txBody>
        <a:bodyPr vertOverflow="clip" wrap="square">
          <a:spAutoFit/>
        </a:bodyPr>
        <a:p>
          <a:pPr algn="l">
            <a:defRPr/>
          </a:pPr>
          <a:r>
            <a:rPr lang="en-US" cap="none" sz="1050" b="0" i="0" u="none" baseline="0">
              <a:solidFill>
                <a:srgbClr val="000000"/>
              </a:solidFill>
              <a:latin typeface="ＭＳ 明朝"/>
              <a:ea typeface="ＭＳ 明朝"/>
              <a:cs typeface="ＭＳ 明朝"/>
            </a:rPr>
            <a:t>様式第１６</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ＭＳ 明朝"/>
              <a:ea typeface="ＭＳ 明朝"/>
              <a:cs typeface="ＭＳ 明朝"/>
            </a:rPr>
            <a:t>１確定検査調書【蓄電池及び送電線】</a:t>
          </a:r>
        </a:p>
      </xdr:txBody>
    </xdr:sp>
    <xdr:clientData/>
  </xdr:oneCellAnchor>
  <xdr:twoCellAnchor>
    <xdr:from>
      <xdr:col>1</xdr:col>
      <xdr:colOff>190500</xdr:colOff>
      <xdr:row>38</xdr:row>
      <xdr:rowOff>66675</xdr:rowOff>
    </xdr:from>
    <xdr:to>
      <xdr:col>4</xdr:col>
      <xdr:colOff>390525</xdr:colOff>
      <xdr:row>45</xdr:row>
      <xdr:rowOff>114300</xdr:rowOff>
    </xdr:to>
    <xdr:sp>
      <xdr:nvSpPr>
        <xdr:cNvPr id="10" name="直線矢印コネクタ 10"/>
        <xdr:cNvSpPr>
          <a:spLocks/>
        </xdr:cNvSpPr>
      </xdr:nvSpPr>
      <xdr:spPr>
        <a:xfrm flipH="1" flipV="1">
          <a:off x="800100" y="7077075"/>
          <a:ext cx="2028825" cy="13811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361950</xdr:colOff>
      <xdr:row>36</xdr:row>
      <xdr:rowOff>180975</xdr:rowOff>
    </xdr:from>
    <xdr:to>
      <xdr:col>5</xdr:col>
      <xdr:colOff>38100</xdr:colOff>
      <xdr:row>45</xdr:row>
      <xdr:rowOff>114300</xdr:rowOff>
    </xdr:to>
    <xdr:sp>
      <xdr:nvSpPr>
        <xdr:cNvPr id="11" name="直線矢印コネクタ 11"/>
        <xdr:cNvSpPr>
          <a:spLocks/>
        </xdr:cNvSpPr>
      </xdr:nvSpPr>
      <xdr:spPr>
        <a:xfrm flipH="1" flipV="1">
          <a:off x="2190750" y="6810375"/>
          <a:ext cx="895350" cy="16478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266700</xdr:colOff>
      <xdr:row>37</xdr:row>
      <xdr:rowOff>57150</xdr:rowOff>
    </xdr:from>
    <xdr:to>
      <xdr:col>6</xdr:col>
      <xdr:colOff>419100</xdr:colOff>
      <xdr:row>45</xdr:row>
      <xdr:rowOff>114300</xdr:rowOff>
    </xdr:to>
    <xdr:sp>
      <xdr:nvSpPr>
        <xdr:cNvPr id="12" name="直線矢印コネクタ 12"/>
        <xdr:cNvSpPr>
          <a:spLocks/>
        </xdr:cNvSpPr>
      </xdr:nvSpPr>
      <xdr:spPr>
        <a:xfrm flipV="1">
          <a:off x="3314700" y="6877050"/>
          <a:ext cx="762000" cy="15811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82"/>
  <sheetViews>
    <sheetView tabSelected="1" zoomScalePageLayoutView="0" workbookViewId="0" topLeftCell="A1">
      <selection activeCell="Q5" sqref="Q5"/>
    </sheetView>
  </sheetViews>
  <sheetFormatPr defaultColWidth="9.140625" defaultRowHeight="15"/>
  <cols>
    <col min="1" max="1" width="2.28125" style="1" customWidth="1"/>
    <col min="2" max="2" width="11.28125" style="1" customWidth="1"/>
    <col min="3" max="3" width="9.28125" style="1" customWidth="1"/>
    <col min="4" max="4" width="8.140625" style="1" customWidth="1"/>
    <col min="5" max="5" width="7.421875" style="1" customWidth="1"/>
    <col min="6" max="6" width="11.00390625" style="1" customWidth="1"/>
    <col min="7" max="7" width="9.57421875" style="1" customWidth="1"/>
    <col min="8" max="8" width="10.140625" style="1" customWidth="1"/>
    <col min="9" max="9" width="15.421875" style="1" customWidth="1"/>
    <col min="10" max="10" width="4.57421875" style="1" customWidth="1"/>
    <col min="11" max="12" width="9.00390625" style="1" customWidth="1"/>
    <col min="13" max="13" width="9.421875" style="1" bestFit="1" customWidth="1"/>
    <col min="14" max="16384" width="9.00390625" style="1" customWidth="1"/>
  </cols>
  <sheetData>
    <row r="1" spans="2:10" ht="13.5">
      <c r="B1" s="1" t="s">
        <v>20</v>
      </c>
      <c r="J1" s="11" t="s">
        <v>0</v>
      </c>
    </row>
    <row r="2" spans="9:12" ht="13.5">
      <c r="I2" s="68" t="s">
        <v>118</v>
      </c>
      <c r="J2" s="68"/>
      <c r="L2" s="31"/>
    </row>
    <row r="3" spans="2:13" ht="13.5">
      <c r="B3" s="1" t="s">
        <v>1</v>
      </c>
      <c r="I3" s="34" t="str">
        <f>IF(I2&lt;49400,IF(I2&gt;I58,"処分予定日と不整合！",""),"※スペースなしの和暦で")</f>
        <v>※スペースなしの和暦で</v>
      </c>
      <c r="M3" s="32"/>
    </row>
    <row r="4" spans="3:13" ht="13.5">
      <c r="C4" s="1">
        <f>IF(I2&lt;42464,"(ＪＰＥＡ復興センター御中)","")</f>
      </c>
      <c r="M4" s="33"/>
    </row>
    <row r="7" spans="7:10" ht="30" customHeight="1">
      <c r="G7" s="12" t="s">
        <v>17</v>
      </c>
      <c r="H7" s="69" t="s">
        <v>2</v>
      </c>
      <c r="I7" s="69"/>
      <c r="J7" s="69"/>
    </row>
    <row r="8" ht="13.5" customHeight="1"/>
    <row r="9" spans="6:10" ht="30" customHeight="1">
      <c r="F9" s="13" t="s">
        <v>3</v>
      </c>
      <c r="G9" s="12" t="s">
        <v>19</v>
      </c>
      <c r="H9" s="69" t="s">
        <v>4</v>
      </c>
      <c r="I9" s="69"/>
      <c r="J9" s="69"/>
    </row>
    <row r="10" ht="13.5" customHeight="1"/>
    <row r="11" spans="7:10" ht="30" customHeight="1">
      <c r="G11" s="12" t="s">
        <v>16</v>
      </c>
      <c r="H11" s="69" t="s">
        <v>5</v>
      </c>
      <c r="I11" s="69"/>
      <c r="J11" s="16" t="s">
        <v>6</v>
      </c>
    </row>
    <row r="14" spans="6:10" ht="30" customHeight="1">
      <c r="F14" s="17"/>
      <c r="G14" s="18">
        <f>IF(H14&gt;0,"住　　所　","")</f>
      </c>
      <c r="H14" s="69"/>
      <c r="I14" s="69"/>
      <c r="J14" s="69"/>
    </row>
    <row r="15" spans="6:7" ht="13.5" customHeight="1">
      <c r="F15" s="17"/>
      <c r="G15" s="17"/>
    </row>
    <row r="16" spans="6:10" ht="30" customHeight="1">
      <c r="F16" s="19">
        <f>IF(H16&gt;0,"申請者　","")</f>
      </c>
      <c r="G16" s="18">
        <f>IF(H16&gt;0,"名　　称　","")</f>
      </c>
      <c r="H16" s="69"/>
      <c r="I16" s="69"/>
      <c r="J16" s="69"/>
    </row>
    <row r="17" spans="6:7" ht="13.5" customHeight="1">
      <c r="F17" s="17"/>
      <c r="G17" s="17"/>
    </row>
    <row r="18" spans="6:10" ht="30" customHeight="1">
      <c r="F18" s="17"/>
      <c r="G18" s="18">
        <f>IF(H18&gt;0,"代表者等名　","")</f>
      </c>
      <c r="H18" s="69"/>
      <c r="I18" s="69"/>
      <c r="J18" s="16">
        <f>IF($H18&gt;0,"印","")</f>
      </c>
    </row>
    <row r="20" ht="14.25">
      <c r="F20" s="2"/>
    </row>
    <row r="21" ht="14.25">
      <c r="F21" s="2"/>
    </row>
    <row r="22" ht="13.5">
      <c r="F22" s="35" t="str">
        <f>"平成"&amp;IF(RIGHT(LEFT(J53,3),2)="23","２３",IF(RIGHT(LEFT(J53,3),2)="24","２４",IF(RIGHT(LEFT(J53,3),2)="25","２５",IF(RIGHT(LEFT(J53,3),2)="26","２６",IF(RIGHT(LEFT(J53,3),2)="27","２７")))))&amp;"年度再生可能エネルギー発電設備等導入促進"&amp;IF(VALUE(RIGHT(J53,4))&gt;5000,"復興支援補助金補助","支援対策")&amp;"事業"</f>
        <v>平成２６年度再生可能エネルギー発電設備等導入促進支援対策事業</v>
      </c>
    </row>
    <row r="23" ht="14.25">
      <c r="F23" s="2" t="s">
        <v>21</v>
      </c>
    </row>
    <row r="24" ht="14.25">
      <c r="F24" s="2"/>
    </row>
    <row r="29" spans="2:10" ht="58.5" customHeight="1">
      <c r="B29" s="70" t="str">
        <f>TEXT(E77,"ggge年m月d日")&amp;"付け第"&amp;I77&amp;"号をもって交付決定のあった上記補助金に係る補助事業計画を下記のとおり変更したいので、再生可能エネルギー発電設備等導入促進"&amp;IF(VALUE(RIGHT(J53,4))&gt;5000,"復興支援補助金交付規程","支援対策事業実施細則（太陽光発電に限る）")&amp;"第２０条第３項の規定に基づき、下記のとおり承認を申請します。"</f>
        <v>平成24年6月12日付け第ＪＰＲ12604号をもって交付決定のあった上記補助金に係る補助事業計画を下記のとおり変更したいので、再生可能エネルギー発電設備等導入促進支援対策事業実施細則（太陽光発電に限る）第２０条第３項の規定に基づき、下記のとおり承認を申請します。</v>
      </c>
      <c r="C29" s="70"/>
      <c r="D29" s="70"/>
      <c r="E29" s="70"/>
      <c r="F29" s="70"/>
      <c r="G29" s="70"/>
      <c r="H29" s="70"/>
      <c r="I29" s="70"/>
      <c r="J29" s="70"/>
    </row>
    <row r="45" ht="13.5">
      <c r="G45" s="3"/>
    </row>
    <row r="50" ht="13.5">
      <c r="F50" s="4" t="s">
        <v>7</v>
      </c>
    </row>
    <row r="52" spans="1:10" ht="13.5">
      <c r="A52" s="1" t="s">
        <v>15</v>
      </c>
      <c r="E52" s="71" t="s">
        <v>8</v>
      </c>
      <c r="F52" s="71"/>
      <c r="G52" s="71"/>
      <c r="H52" s="71"/>
      <c r="I52" s="71"/>
      <c r="J52" s="71"/>
    </row>
    <row r="53" spans="5:10" ht="13.5">
      <c r="E53" s="1" t="s">
        <v>9</v>
      </c>
      <c r="G53" s="72" t="s">
        <v>18</v>
      </c>
      <c r="H53" s="72"/>
      <c r="I53" s="1" t="s">
        <v>10</v>
      </c>
      <c r="J53" s="14" t="str">
        <f>IF(G53="J+８桁の交付決定番号","J26310001",ASC(TRIM(G53)))</f>
        <v>J26310001</v>
      </c>
    </row>
    <row r="54" spans="7:10" ht="13.5">
      <c r="G54" s="15"/>
      <c r="H54" s="15"/>
      <c r="J54" s="14">
        <f>VALUE(RIGHT(J53,4))</f>
        <v>1</v>
      </c>
    </row>
    <row r="55" spans="7:10" ht="13.5">
      <c r="G55" s="15"/>
      <c r="H55" s="15"/>
      <c r="J55" s="14"/>
    </row>
    <row r="56" spans="1:8" ht="13.5">
      <c r="A56" s="1" t="s">
        <v>22</v>
      </c>
      <c r="G56" s="5"/>
      <c r="H56" s="5"/>
    </row>
    <row r="57" spans="2:10" ht="27.75" customHeight="1">
      <c r="B57" s="21" t="s">
        <v>23</v>
      </c>
      <c r="C57" s="80" t="s">
        <v>27</v>
      </c>
      <c r="D57" s="80"/>
      <c r="E57" s="21" t="s">
        <v>24</v>
      </c>
      <c r="F57" s="20" t="s">
        <v>25</v>
      </c>
      <c r="G57" s="73" t="s">
        <v>26</v>
      </c>
      <c r="H57" s="73"/>
      <c r="I57" s="73" t="s">
        <v>41</v>
      </c>
      <c r="J57" s="73"/>
    </row>
    <row r="58" spans="2:10" ht="111" customHeight="1">
      <c r="B58" s="22" t="s">
        <v>35</v>
      </c>
      <c r="C58" s="81" t="s">
        <v>36</v>
      </c>
      <c r="D58" s="82"/>
      <c r="E58" s="23" t="s">
        <v>37</v>
      </c>
      <c r="F58" s="23" t="s">
        <v>114</v>
      </c>
      <c r="G58" s="79" t="s">
        <v>117</v>
      </c>
      <c r="H58" s="79"/>
      <c r="I58" s="83" t="s">
        <v>118</v>
      </c>
      <c r="J58" s="84"/>
    </row>
    <row r="59" ht="13.5">
      <c r="I59" s="34" t="str">
        <f>IF(I58&lt;49400,"","※スペースなしの和暦で")</f>
        <v>※スペースなしの和暦で</v>
      </c>
    </row>
    <row r="61" ht="13.5" customHeight="1">
      <c r="A61" s="1" t="s">
        <v>28</v>
      </c>
    </row>
    <row r="62" spans="2:10" ht="13.5" customHeight="1">
      <c r="B62" s="3" t="s">
        <v>31</v>
      </c>
      <c r="C62" s="74" t="s">
        <v>42</v>
      </c>
      <c r="D62" s="74"/>
      <c r="E62" s="74"/>
      <c r="F62" s="74"/>
      <c r="G62" s="74"/>
      <c r="H62" s="24"/>
      <c r="I62" s="24"/>
      <c r="J62" s="24"/>
    </row>
    <row r="63" spans="2:7" ht="13.5" customHeight="1">
      <c r="B63" s="1" t="s">
        <v>32</v>
      </c>
      <c r="C63" s="74" t="s">
        <v>39</v>
      </c>
      <c r="D63" s="74"/>
      <c r="E63" s="74"/>
      <c r="F63" s="74"/>
      <c r="G63" s="74"/>
    </row>
    <row r="64" spans="2:7" ht="13.5" customHeight="1">
      <c r="B64" s="1" t="s">
        <v>29</v>
      </c>
      <c r="C64" s="74" t="s">
        <v>43</v>
      </c>
      <c r="D64" s="74"/>
      <c r="E64" s="74"/>
      <c r="F64" s="74"/>
      <c r="G64" s="74"/>
    </row>
    <row r="65" spans="2:10" ht="13.5" customHeight="1">
      <c r="B65" s="3" t="s">
        <v>30</v>
      </c>
      <c r="C65" s="27" t="str">
        <f>"本事業の"&amp;F58</f>
        <v>本事業の譲渡
売却
廃棄
貸付
から選択</v>
      </c>
      <c r="D65" s="6"/>
      <c r="E65" s="24"/>
      <c r="F65" s="25"/>
      <c r="G65" s="25"/>
      <c r="H65" s="25"/>
      <c r="I65" s="25"/>
      <c r="J65" s="25"/>
    </row>
    <row r="66" spans="2:7" ht="13.5" customHeight="1">
      <c r="B66" s="1" t="s">
        <v>33</v>
      </c>
      <c r="C66" s="74" t="s">
        <v>40</v>
      </c>
      <c r="D66" s="74"/>
      <c r="E66" s="74"/>
      <c r="F66" s="74"/>
      <c r="G66" s="74"/>
    </row>
    <row r="67" spans="2:10" ht="13.5">
      <c r="B67" s="6"/>
      <c r="C67" s="6"/>
      <c r="D67" s="6"/>
      <c r="E67" s="6"/>
      <c r="F67" s="6"/>
      <c r="G67" s="6"/>
      <c r="H67" s="6"/>
      <c r="I67" s="6"/>
      <c r="J67" s="6"/>
    </row>
    <row r="68" spans="2:10" ht="13.5">
      <c r="B68" s="6"/>
      <c r="C68" s="6"/>
      <c r="D68" s="6"/>
      <c r="E68" s="6"/>
      <c r="F68" s="6"/>
      <c r="G68" s="6"/>
      <c r="H68" s="6"/>
      <c r="I68" s="6"/>
      <c r="J68" s="6"/>
    </row>
    <row r="69" spans="1:10" ht="13.5">
      <c r="A69" s="1" t="s">
        <v>34</v>
      </c>
      <c r="C69" s="6"/>
      <c r="D69" s="6"/>
      <c r="E69" s="26"/>
      <c r="F69" s="26"/>
      <c r="G69" s="6"/>
      <c r="H69" s="7"/>
      <c r="I69" s="77"/>
      <c r="J69" s="77"/>
    </row>
    <row r="70" spans="2:10" s="6" customFormat="1" ht="13.5">
      <c r="B70" s="75" t="s">
        <v>38</v>
      </c>
      <c r="C70" s="76"/>
      <c r="D70" s="76"/>
      <c r="E70" s="76"/>
      <c r="F70" s="76"/>
      <c r="G70" s="76"/>
      <c r="H70" s="76"/>
      <c r="I70" s="76"/>
      <c r="J70" s="76"/>
    </row>
    <row r="71" spans="2:10" ht="13.5">
      <c r="B71" s="76"/>
      <c r="C71" s="76"/>
      <c r="D71" s="76"/>
      <c r="E71" s="76"/>
      <c r="F71" s="76"/>
      <c r="G71" s="76"/>
      <c r="H71" s="76"/>
      <c r="I71" s="76"/>
      <c r="J71" s="76"/>
    </row>
    <row r="72" spans="2:10" ht="13.5">
      <c r="B72" s="76"/>
      <c r="C72" s="76"/>
      <c r="D72" s="76"/>
      <c r="E72" s="76"/>
      <c r="F72" s="76"/>
      <c r="G72" s="76"/>
      <c r="H72" s="76"/>
      <c r="I72" s="76"/>
      <c r="J72" s="76"/>
    </row>
    <row r="73" spans="2:10" ht="13.5">
      <c r="B73" s="28"/>
      <c r="C73" s="28"/>
      <c r="D73" s="28"/>
      <c r="E73" s="28"/>
      <c r="F73" s="28"/>
      <c r="G73" s="28"/>
      <c r="H73" s="28"/>
      <c r="I73" s="28"/>
      <c r="J73" s="28"/>
    </row>
    <row r="74" spans="2:10" ht="13.5">
      <c r="B74" s="28"/>
      <c r="C74" s="28"/>
      <c r="D74" s="28"/>
      <c r="E74" s="28"/>
      <c r="F74" s="28"/>
      <c r="G74" s="28"/>
      <c r="H74" s="28"/>
      <c r="I74" s="28"/>
      <c r="J74" s="28"/>
    </row>
    <row r="75" spans="2:10" ht="13.5">
      <c r="B75" s="28"/>
      <c r="C75" s="28"/>
      <c r="D75" s="28"/>
      <c r="E75" s="28"/>
      <c r="F75" s="28"/>
      <c r="G75" s="28"/>
      <c r="H75" s="28"/>
      <c r="I75" s="28"/>
      <c r="J75" s="28"/>
    </row>
    <row r="77" spans="4:9" ht="13.5">
      <c r="D77" s="30" t="s">
        <v>115</v>
      </c>
      <c r="E77" s="78" t="str">
        <f>IF(J54&lt;86,"平成24年6月12日",IF(J54&lt;489,"平成24年10月18日",IF(OR(J54=491,J54=493,J54=494,J54=495),"平成25年4月23日",IF(J54&lt;910,"平成25年6月7日",IF(J54&lt;1321,"平成26年4月7日",IF(J54&lt;1342,"平成27年4月1日",IF(AND(J54&gt;5000,J54&lt;5088),"平成26年7月16日","平成26年7月30日")))))))</f>
        <v>平成24年6月12日</v>
      </c>
      <c r="F77" s="78"/>
      <c r="H77" s="29" t="s">
        <v>116</v>
      </c>
      <c r="I77" s="64" t="str">
        <f>IF(J54&lt;86,"ＪＰＲ12604",IF(J54&lt;489,"ＪＰＲ12Ｘ03",IF(OR(J54=491,J54=493,J54=494,J54=495),"ＪＰＲ134042",IF(J54&lt;910,"ＪＰＲ13601",IF(J54&lt;1321,"ＪＰＲ144002",IF(J54&lt;1342,"ＪＰＲ154001",IF(AND(J54&gt;5000,J54&lt;5088),"ＪＰＲ147007","ＪＰＲ147057")))))))</f>
        <v>ＪＰＲ12604</v>
      </c>
    </row>
    <row r="79" spans="2:3" ht="13.5">
      <c r="B79" s="8" t="s">
        <v>11</v>
      </c>
      <c r="C79" s="9" t="s">
        <v>14</v>
      </c>
    </row>
    <row r="80" spans="2:3" ht="13.5">
      <c r="B80" s="8"/>
      <c r="C80" s="9" t="s">
        <v>13</v>
      </c>
    </row>
    <row r="82" spans="2:10" ht="57.75" customHeight="1">
      <c r="B82" s="10" t="s">
        <v>12</v>
      </c>
      <c r="C82" s="70" t="str">
        <f>"一般社団法人太陽光発電協会の再生可能エネルギー発電設備等導入促進"&amp;IF(VALUE(RIGHT(J53,4))&gt;5000,"復興支援補助金","支援対策事業")&amp;"（再生可能エネルギー発電設備等導入促進"&amp;IF(VALUE(RIGHT(J53,4))&gt;5000,"復興支援事業","支援復興対策事業費補助金")&amp;"）は、経済産業省が定めた再生可能エネルギー発電設備等導入促進"&amp;IF(VALUE(RIGHT(J53,4))&gt;5000,"復興支援補助金","支援復興対策事業費補助金")&amp;"交付要綱第３条に基づく国庫補助金を交付するものです。"</f>
        <v>一般社団法人太陽光発電協会の再生可能エネルギー発電設備等導入促進支援対策事業（再生可能エネルギー発電設備等導入促進支援復興対策事業費補助金）は、経済産業省が定めた再生可能エネルギー発電設備等導入促進支援復興対策事業費補助金交付要綱第３条に基づく国庫補助金を交付するものです。</v>
      </c>
      <c r="D82" s="70"/>
      <c r="E82" s="70"/>
      <c r="F82" s="70"/>
      <c r="G82" s="70"/>
      <c r="H82" s="70"/>
      <c r="I82" s="70"/>
      <c r="J82" s="70"/>
    </row>
  </sheetData>
  <sheetProtection/>
  <mergeCells count="24">
    <mergeCell ref="I69:J69"/>
    <mergeCell ref="E77:F77"/>
    <mergeCell ref="G58:H58"/>
    <mergeCell ref="C57:D57"/>
    <mergeCell ref="C58:D58"/>
    <mergeCell ref="I57:J57"/>
    <mergeCell ref="I58:J58"/>
    <mergeCell ref="C62:G62"/>
    <mergeCell ref="C82:J82"/>
    <mergeCell ref="H18:I18"/>
    <mergeCell ref="B29:J29"/>
    <mergeCell ref="E52:J52"/>
    <mergeCell ref="G53:H53"/>
    <mergeCell ref="G57:H57"/>
    <mergeCell ref="C63:G63"/>
    <mergeCell ref="C64:G64"/>
    <mergeCell ref="C66:G66"/>
    <mergeCell ref="B70:J72"/>
    <mergeCell ref="I2:J2"/>
    <mergeCell ref="H7:J7"/>
    <mergeCell ref="H9:J9"/>
    <mergeCell ref="H11:I11"/>
    <mergeCell ref="H14:J14"/>
    <mergeCell ref="H16:J16"/>
  </mergeCells>
  <printOptions/>
  <pageMargins left="0.7" right="0.7" top="0.75" bottom="0.75" header="0.3" footer="0.3"/>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6"/>
  <sheetViews>
    <sheetView zoomScalePageLayoutView="0" workbookViewId="0" topLeftCell="A1">
      <selection activeCell="F12" sqref="F12"/>
    </sheetView>
  </sheetViews>
  <sheetFormatPr defaultColWidth="9.140625" defaultRowHeight="15"/>
  <sheetData>
    <row r="1" ht="13.5">
      <c r="A1" t="s">
        <v>113</v>
      </c>
    </row>
    <row r="2" ht="13.5">
      <c r="A2" t="s">
        <v>111</v>
      </c>
    </row>
    <row r="3" ht="13.5">
      <c r="A3" t="s">
        <v>110</v>
      </c>
    </row>
    <row r="5" ht="13.5">
      <c r="A5" t="s">
        <v>109</v>
      </c>
    </row>
    <row r="6" ht="13.5">
      <c r="B6"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78"/>
  <sheetViews>
    <sheetView zoomScalePageLayoutView="0" workbookViewId="0" topLeftCell="A1">
      <selection activeCell="I8" sqref="I8"/>
    </sheetView>
  </sheetViews>
  <sheetFormatPr defaultColWidth="9.140625" defaultRowHeight="15"/>
  <cols>
    <col min="1" max="1" width="9.28125" style="1" customWidth="1"/>
    <col min="2" max="2" width="9.00390625" style="1" customWidth="1"/>
    <col min="3" max="3" width="10.8515625" style="1" customWidth="1"/>
    <col min="4" max="4" width="9.00390625" style="1" customWidth="1"/>
    <col min="5" max="5" width="10.28125" style="1" customWidth="1"/>
    <col min="6" max="6" width="9.57421875" style="1" customWidth="1"/>
    <col min="7" max="7" width="10.140625" style="1" customWidth="1"/>
    <col min="8" max="8" width="15.421875" style="1" customWidth="1"/>
    <col min="9" max="9" width="4.57421875" style="1" customWidth="1"/>
    <col min="10" max="16384" width="9.00390625" style="1" customWidth="1"/>
  </cols>
  <sheetData>
    <row r="1" spans="1:9" ht="13.5">
      <c r="A1" s="1" t="s">
        <v>44</v>
      </c>
      <c r="I1" s="11" t="s">
        <v>45</v>
      </c>
    </row>
    <row r="2" spans="8:9" ht="13.5">
      <c r="H2" s="68" t="s">
        <v>119</v>
      </c>
      <c r="I2" s="68"/>
    </row>
    <row r="3" ht="13.5">
      <c r="A3" s="1" t="s">
        <v>46</v>
      </c>
    </row>
    <row r="4" ht="13.5">
      <c r="B4" s="1">
        <f>IF(H2&lt;42464,"(ＪＰＥＡ復興センター御中)","")</f>
      </c>
    </row>
    <row r="7" spans="6:9" ht="30" customHeight="1">
      <c r="F7" s="12" t="s">
        <v>47</v>
      </c>
      <c r="G7" s="69" t="s">
        <v>48</v>
      </c>
      <c r="H7" s="69"/>
      <c r="I7" s="69"/>
    </row>
    <row r="8" ht="13.5" customHeight="1"/>
    <row r="9" spans="5:9" ht="30" customHeight="1">
      <c r="E9" s="13" t="s">
        <v>3</v>
      </c>
      <c r="F9" s="12" t="s">
        <v>49</v>
      </c>
      <c r="G9" s="69" t="s">
        <v>50</v>
      </c>
      <c r="H9" s="69"/>
      <c r="I9" s="69"/>
    </row>
    <row r="10" ht="13.5" customHeight="1"/>
    <row r="11" spans="6:9" ht="30" customHeight="1">
      <c r="F11" s="12" t="s">
        <v>51</v>
      </c>
      <c r="G11" s="69" t="s">
        <v>52</v>
      </c>
      <c r="H11" s="69"/>
      <c r="I11" s="16" t="s">
        <v>53</v>
      </c>
    </row>
    <row r="14" spans="5:9" ht="30" customHeight="1">
      <c r="E14" s="17"/>
      <c r="F14" s="18">
        <f>IF($G14&gt;0,"住　　所　","")</f>
      </c>
      <c r="G14" s="69"/>
      <c r="H14" s="69"/>
      <c r="I14" s="69"/>
    </row>
    <row r="15" spans="5:6" ht="13.5" customHeight="1">
      <c r="E15" s="17"/>
      <c r="F15" s="17"/>
    </row>
    <row r="16" spans="5:9" ht="30" customHeight="1">
      <c r="E16" s="19">
        <f>IF($G16&gt;0,"申請者　","")</f>
      </c>
      <c r="F16" s="18">
        <f>IF($G16&gt;0,"名　　称　","")</f>
      </c>
      <c r="G16" s="69"/>
      <c r="H16" s="69"/>
      <c r="I16" s="69"/>
    </row>
    <row r="17" spans="5:6" ht="13.5" customHeight="1">
      <c r="E17" s="17"/>
      <c r="F17" s="17"/>
    </row>
    <row r="18" spans="5:9" ht="30" customHeight="1">
      <c r="E18" s="17"/>
      <c r="F18" s="18">
        <f>IF($G18&gt;0,"代表者等名　","")</f>
      </c>
      <c r="G18" s="69"/>
      <c r="H18" s="69"/>
      <c r="I18" s="16">
        <f>IF($G18&gt;0,"印","")</f>
      </c>
    </row>
    <row r="20" ht="14.25">
      <c r="E20" s="2"/>
    </row>
    <row r="21" ht="14.25">
      <c r="E21" s="2"/>
    </row>
    <row r="22" ht="13.5">
      <c r="E22" s="4" t="str">
        <f>"平成"&amp;IF(RIGHT(LEFT(I53,3),2)="23","２３",IF(RIGHT(LEFT(I53,3),2)="24","２４",IF(RIGHT(LEFT(I53,3),2)="25","２５",IF(RIGHT(LEFT(I53,3),2)="26","２６",IF(RIGHT(LEFT(I53,3),2)="27","２７")))))&amp;"年度再生可能エネルギー発電設備等導入促進"&amp;IF(VALUE(RIGHT(I53,4))&gt;5000,"復興支援補助金補助","支援対策")&amp;"事業"</f>
        <v>平成２６年度再生可能エネルギー発電設備等導入促進支援対策事業</v>
      </c>
    </row>
    <row r="23" ht="14.25">
      <c r="E23" s="2" t="s">
        <v>54</v>
      </c>
    </row>
    <row r="24" ht="14.25">
      <c r="E24" s="2"/>
    </row>
    <row r="29" spans="1:9" ht="58.5" customHeight="1">
      <c r="A29" s="70" t="str">
        <f>TEXT(D69,"ggge年m月d日")&amp;"付け第"&amp;H69&amp;"号をもって交付決定のあった上記補助金に係る補助事業計画を下記のとおり変更したいので、再生可能エネルギー発電設備等導入促進"&amp;IF(VALUE(RIGHT(I53,4))&gt;5000,"復興支援補助金交付規程","支援対策事業実施細則（太陽光発電に限る）")&amp;"第９条第１項の規定に基づき、承認を申請します。"</f>
        <v>平成24年6月12日付け第ＪＰＲ12604号をもって交付決定のあった上記補助金に係る補助事業計画を下記のとおり変更したいので、再生可能エネルギー発電設備等導入促進支援対策事業実施細則（太陽光発電に限る）第９条第１項の規定に基づき、承認を申請します。</v>
      </c>
      <c r="B29" s="70"/>
      <c r="C29" s="70"/>
      <c r="D29" s="70"/>
      <c r="E29" s="70"/>
      <c r="F29" s="70"/>
      <c r="G29" s="70"/>
      <c r="H29" s="70"/>
      <c r="I29" s="70"/>
    </row>
    <row r="45" ht="13.5">
      <c r="F45" s="3"/>
    </row>
    <row r="50" ht="13.5">
      <c r="E50" s="4" t="s">
        <v>55</v>
      </c>
    </row>
    <row r="52" spans="1:9" ht="13.5">
      <c r="A52" s="1" t="s">
        <v>56</v>
      </c>
      <c r="D52" s="71" t="s">
        <v>57</v>
      </c>
      <c r="E52" s="71"/>
      <c r="F52" s="71"/>
      <c r="G52" s="71"/>
      <c r="H52" s="71"/>
      <c r="I52" s="71"/>
    </row>
    <row r="53" spans="4:9" ht="13.5">
      <c r="D53" s="1" t="s">
        <v>58</v>
      </c>
      <c r="F53" s="72" t="s">
        <v>59</v>
      </c>
      <c r="G53" s="72"/>
      <c r="H53" s="1" t="s">
        <v>60</v>
      </c>
      <c r="I53" s="14" t="str">
        <f>IF(F53="J+８桁の交付決定番号","J26310001",ASC(TRIM(F53)))</f>
        <v>J26310001</v>
      </c>
    </row>
    <row r="54" spans="6:9" ht="13.5">
      <c r="F54" s="15"/>
      <c r="G54" s="15"/>
      <c r="I54" s="14">
        <f>VALUE(RIGHT(I53,4))</f>
        <v>1</v>
      </c>
    </row>
    <row r="55" spans="1:7" ht="13.5">
      <c r="A55" s="1" t="s">
        <v>61</v>
      </c>
      <c r="F55" s="5"/>
      <c r="G55" s="5"/>
    </row>
    <row r="56" spans="1:9" ht="111" customHeight="1">
      <c r="A56" s="3"/>
      <c r="D56" s="85" t="s">
        <v>62</v>
      </c>
      <c r="E56" s="85"/>
      <c r="F56" s="85"/>
      <c r="G56" s="85"/>
      <c r="H56" s="85"/>
      <c r="I56" s="85"/>
    </row>
    <row r="58" ht="13.5">
      <c r="A58" s="1" t="s">
        <v>63</v>
      </c>
    </row>
    <row r="59" spans="1:9" ht="120.75" customHeight="1">
      <c r="A59" s="3"/>
      <c r="D59" s="75"/>
      <c r="E59" s="75"/>
      <c r="F59" s="75"/>
      <c r="G59" s="75"/>
      <c r="H59" s="75"/>
      <c r="I59" s="75"/>
    </row>
    <row r="61" ht="13.5">
      <c r="A61" s="1" t="s">
        <v>64</v>
      </c>
    </row>
    <row r="62" spans="1:9" ht="120.75" customHeight="1">
      <c r="A62" s="3"/>
      <c r="B62" s="3"/>
      <c r="D62" s="85" t="s">
        <v>65</v>
      </c>
      <c r="E62" s="85"/>
      <c r="F62" s="85"/>
      <c r="G62" s="85"/>
      <c r="H62" s="85"/>
      <c r="I62" s="85"/>
    </row>
    <row r="64" ht="13.5">
      <c r="A64" s="1" t="s">
        <v>66</v>
      </c>
    </row>
    <row r="69" spans="3:8" ht="13.5">
      <c r="C69" s="65" t="s">
        <v>115</v>
      </c>
      <c r="D69" s="78" t="str">
        <f>IF(I54&lt;86,"平成24年6月12日",IF(I54&lt;489,"平成24年10月18日",IF(OR(I54=491,I54=493,I54=494,I54=495),"平成25年4月23日",IF(I54&lt;910,"平成25年6月7日",IF(I54&lt;1321,"平成26年4月7日",IF(I54&lt;1342,"平成27年4月1日",IF(AND(I54&gt;5000,I54&lt;5088),"平成26年7月16日","平成26年7月30日")))))))</f>
        <v>平成24年6月12日</v>
      </c>
      <c r="E69" s="78"/>
      <c r="F69" s="66"/>
      <c r="G69" s="67" t="s">
        <v>116</v>
      </c>
      <c r="H69" s="64" t="str">
        <f>IF(I54&lt;86,"ＪＰＲ12604",IF(I54&lt;489,"ＪＰＲ12Ｘ03",IF(OR(I54=491,I54=493,I54=494,I54=495),"ＪＰＲ134042",IF(I54&lt;910,"ＪＰＲ13601",IF(I54&lt;1321,"ＪＰＲ144002",IF(I54&lt;1342,"ＪＰＲ154001",IF(AND(I54&gt;5000,I54&lt;5088),"ＪＰＲ147007","ＪＰＲ147057")))))))</f>
        <v>ＪＰＲ12604</v>
      </c>
    </row>
    <row r="70" spans="4:9" s="6" customFormat="1" ht="13.5">
      <c r="D70" s="7"/>
      <c r="E70" s="7"/>
      <c r="G70" s="78"/>
      <c r="H70" s="78"/>
      <c r="I70" s="36"/>
    </row>
    <row r="71" spans="4:9" ht="13.5">
      <c r="D71" s="7"/>
      <c r="E71" s="7"/>
      <c r="G71" s="78"/>
      <c r="H71" s="78"/>
      <c r="I71" s="36"/>
    </row>
    <row r="75" spans="1:2" ht="13.5">
      <c r="A75" s="8" t="s">
        <v>67</v>
      </c>
      <c r="B75" s="9" t="s">
        <v>14</v>
      </c>
    </row>
    <row r="76" spans="1:2" ht="13.5">
      <c r="A76" s="8"/>
      <c r="B76" s="9" t="s">
        <v>68</v>
      </c>
    </row>
    <row r="78" spans="1:9" ht="57.75" customHeight="1">
      <c r="A78" s="10" t="s">
        <v>69</v>
      </c>
      <c r="B78" s="70" t="str">
        <f>"一般社団法人太陽光発電協会の再生可能エネルギー発電設備等導入促進"&amp;IF(VALUE(RIGHT(I53,4))&gt;5000,"復興支援補助金","支援対策事業")&amp;"（再生可能エネルギー発電設備等導入促進"&amp;IF(VALUE(RIGHT(I53,4))&gt;5000,"復興支援事業","支援復興対策事業費補助金")&amp;"）は、経済産業省が定めた再生可能エネルギー発電設備等導入促進"&amp;IF(VALUE(RIGHT(I53,4))&gt;5000,"復興支援補助金","支援復興対策事業費補助金")&amp;"交付要綱第３条に基づく国庫補助金を交付するものです。"</f>
        <v>一般社団法人太陽光発電協会の再生可能エネルギー発電設備等導入促進支援対策事業（再生可能エネルギー発電設備等導入促進支援復興対策事業費補助金）は、経済産業省が定めた再生可能エネルギー発電設備等導入促進支援復興対策事業費補助金交付要綱第３条に基づく国庫補助金を交付するものです。</v>
      </c>
      <c r="C78" s="70"/>
      <c r="D78" s="70"/>
      <c r="E78" s="70"/>
      <c r="F78" s="70"/>
      <c r="G78" s="70"/>
      <c r="H78" s="70"/>
      <c r="I78" s="70"/>
    </row>
  </sheetData>
  <sheetProtection/>
  <mergeCells count="17">
    <mergeCell ref="D62:I62"/>
    <mergeCell ref="D69:E69"/>
    <mergeCell ref="G70:H70"/>
    <mergeCell ref="G71:H71"/>
    <mergeCell ref="B78:I78"/>
    <mergeCell ref="G18:H18"/>
    <mergeCell ref="A29:I29"/>
    <mergeCell ref="D52:I52"/>
    <mergeCell ref="F53:G53"/>
    <mergeCell ref="D56:I56"/>
    <mergeCell ref="D59:I59"/>
    <mergeCell ref="H2:I2"/>
    <mergeCell ref="G7:I7"/>
    <mergeCell ref="G9:I9"/>
    <mergeCell ref="G11:H11"/>
    <mergeCell ref="G14:I14"/>
    <mergeCell ref="G16:I16"/>
  </mergeCells>
  <printOptions/>
  <pageMargins left="0.7" right="0.7" top="0.75" bottom="0.75" header="0.3" footer="0.3"/>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L51"/>
  <sheetViews>
    <sheetView zoomScalePageLayoutView="0" workbookViewId="0" topLeftCell="A1">
      <selection activeCell="E22" sqref="E22"/>
    </sheetView>
  </sheetViews>
  <sheetFormatPr defaultColWidth="9.140625" defaultRowHeight="15"/>
  <cols>
    <col min="1" max="1" width="2.421875" style="0" customWidth="1"/>
    <col min="3" max="8" width="11.57421875" style="0" customWidth="1"/>
    <col min="10" max="12" width="11.57421875" style="0" customWidth="1"/>
    <col min="13" max="13" width="1.8515625" style="0" customWidth="1"/>
  </cols>
  <sheetData>
    <row r="1" ht="13.5">
      <c r="B1" s="37" t="s">
        <v>70</v>
      </c>
    </row>
    <row r="3" ht="14.25">
      <c r="G3" s="38" t="s">
        <v>71</v>
      </c>
    </row>
    <row r="4" ht="13.5">
      <c r="L4" s="39" t="str">
        <f>'様式第６中止'!F53</f>
        <v>J+８桁の交付決定番号</v>
      </c>
    </row>
    <row r="5" spans="2:12" ht="13.5">
      <c r="B5" t="s">
        <v>72</v>
      </c>
      <c r="L5" s="39" t="s">
        <v>73</v>
      </c>
    </row>
    <row r="6" spans="2:12" ht="13.5">
      <c r="B6" s="40"/>
      <c r="C6" s="41"/>
      <c r="D6" s="42" t="s">
        <v>74</v>
      </c>
      <c r="E6" s="43"/>
      <c r="F6" s="41"/>
      <c r="G6" s="42" t="s">
        <v>75</v>
      </c>
      <c r="H6" s="43"/>
      <c r="I6" s="44" t="s">
        <v>76</v>
      </c>
      <c r="J6" s="41"/>
      <c r="K6" s="42" t="s">
        <v>77</v>
      </c>
      <c r="L6" s="43"/>
    </row>
    <row r="7" spans="2:12" ht="13.5">
      <c r="B7" s="45" t="s">
        <v>78</v>
      </c>
      <c r="C7" s="46" t="s">
        <v>79</v>
      </c>
      <c r="D7" s="46" t="s">
        <v>80</v>
      </c>
      <c r="E7" s="46" t="s">
        <v>81</v>
      </c>
      <c r="F7" s="46" t="s">
        <v>79</v>
      </c>
      <c r="G7" s="46" t="s">
        <v>80</v>
      </c>
      <c r="H7" s="46" t="s">
        <v>81</v>
      </c>
      <c r="I7" s="47"/>
      <c r="J7" s="46" t="s">
        <v>79</v>
      </c>
      <c r="K7" s="46" t="s">
        <v>80</v>
      </c>
      <c r="L7" s="46" t="s">
        <v>81</v>
      </c>
    </row>
    <row r="8" spans="2:12" ht="30" customHeight="1">
      <c r="B8" s="46" t="s">
        <v>82</v>
      </c>
      <c r="C8" s="48">
        <v>0</v>
      </c>
      <c r="D8" s="49">
        <f aca="true" t="shared" si="0" ref="D8:D13">E8-C8</f>
        <v>0</v>
      </c>
      <c r="E8" s="50">
        <v>0</v>
      </c>
      <c r="F8" s="51">
        <v>0</v>
      </c>
      <c r="G8" s="49">
        <f>H8-F8</f>
        <v>0</v>
      </c>
      <c r="H8" s="52">
        <v>0</v>
      </c>
      <c r="I8" s="53"/>
      <c r="J8" s="54">
        <v>0</v>
      </c>
      <c r="K8" s="49">
        <f>L8-J8</f>
        <v>0</v>
      </c>
      <c r="L8" s="52">
        <v>0</v>
      </c>
    </row>
    <row r="9" spans="2:12" ht="30" customHeight="1">
      <c r="B9" s="46" t="s">
        <v>83</v>
      </c>
      <c r="C9" s="48">
        <v>0</v>
      </c>
      <c r="D9" s="49">
        <f t="shared" si="0"/>
        <v>0</v>
      </c>
      <c r="E9" s="50">
        <v>0</v>
      </c>
      <c r="F9" s="51">
        <v>0</v>
      </c>
      <c r="G9" s="49">
        <f>H9-F9</f>
        <v>0</v>
      </c>
      <c r="H9" s="52">
        <v>0</v>
      </c>
      <c r="I9" s="55"/>
      <c r="J9" s="54">
        <v>0</v>
      </c>
      <c r="K9" s="49">
        <f>L9-J9</f>
        <v>0</v>
      </c>
      <c r="L9" s="52">
        <v>0</v>
      </c>
    </row>
    <row r="10" spans="2:12" ht="30" customHeight="1">
      <c r="B10" s="46" t="s">
        <v>84</v>
      </c>
      <c r="C10" s="48">
        <v>0</v>
      </c>
      <c r="D10" s="49">
        <f t="shared" si="0"/>
        <v>0</v>
      </c>
      <c r="E10" s="50">
        <v>0</v>
      </c>
      <c r="F10" s="51">
        <v>0</v>
      </c>
      <c r="G10" s="49">
        <f>H10-F10</f>
        <v>0</v>
      </c>
      <c r="H10" s="52">
        <v>0</v>
      </c>
      <c r="I10" s="55" t="s">
        <v>85</v>
      </c>
      <c r="J10" s="54">
        <v>0</v>
      </c>
      <c r="K10" s="49">
        <f>L10-J10</f>
        <v>0</v>
      </c>
      <c r="L10" s="52">
        <v>0</v>
      </c>
    </row>
    <row r="11" spans="2:12" ht="30" customHeight="1">
      <c r="B11" s="46" t="s">
        <v>86</v>
      </c>
      <c r="C11" s="48">
        <v>0</v>
      </c>
      <c r="D11" s="49">
        <f t="shared" si="0"/>
        <v>0</v>
      </c>
      <c r="E11" s="50">
        <v>0</v>
      </c>
      <c r="F11" s="51">
        <v>0</v>
      </c>
      <c r="G11" s="49">
        <f>H11-F11</f>
        <v>0</v>
      </c>
      <c r="H11" s="52">
        <v>0</v>
      </c>
      <c r="I11" s="56"/>
      <c r="J11" s="54">
        <v>0</v>
      </c>
      <c r="K11" s="49">
        <f>L11-J11</f>
        <v>0</v>
      </c>
      <c r="L11" s="52">
        <v>0</v>
      </c>
    </row>
    <row r="12" spans="2:12" ht="30" customHeight="1">
      <c r="B12" s="46" t="s">
        <v>87</v>
      </c>
      <c r="C12" s="48">
        <v>0</v>
      </c>
      <c r="D12" s="49">
        <f t="shared" si="0"/>
        <v>0</v>
      </c>
      <c r="E12" s="50">
        <v>0</v>
      </c>
      <c r="F12" s="57" t="s">
        <v>88</v>
      </c>
      <c r="G12" s="57" t="s">
        <v>88</v>
      </c>
      <c r="H12" s="57" t="s">
        <v>88</v>
      </c>
      <c r="I12" s="58"/>
      <c r="J12" s="57" t="s">
        <v>88</v>
      </c>
      <c r="K12" s="57" t="s">
        <v>88</v>
      </c>
      <c r="L12" s="57" t="s">
        <v>88</v>
      </c>
    </row>
    <row r="13" spans="2:12" ht="30" customHeight="1">
      <c r="B13" s="46" t="s">
        <v>89</v>
      </c>
      <c r="C13" s="49">
        <f>SUM(C8:C12)</f>
        <v>0</v>
      </c>
      <c r="D13" s="49">
        <f t="shared" si="0"/>
        <v>0</v>
      </c>
      <c r="E13" s="49">
        <v>0</v>
      </c>
      <c r="F13" s="49">
        <f>SUM(F8:F11)</f>
        <v>0</v>
      </c>
      <c r="G13" s="49">
        <f>IF((H13-F13)&gt;0,"上限超過",H13-F13)</f>
        <v>0</v>
      </c>
      <c r="H13" s="49">
        <v>0</v>
      </c>
      <c r="I13" s="49"/>
      <c r="J13" s="49">
        <f>SUM(J8:J11)</f>
        <v>0</v>
      </c>
      <c r="K13" s="49">
        <f>IF((L13-J13)&gt;0,"上限超過",L13-J13)</f>
        <v>0</v>
      </c>
      <c r="L13" s="49">
        <v>0</v>
      </c>
    </row>
    <row r="16" spans="2:3" ht="13.5">
      <c r="B16" s="59" t="s">
        <v>90</v>
      </c>
      <c r="C16" t="s">
        <v>91</v>
      </c>
    </row>
    <row r="17" ht="13.5">
      <c r="C17" t="s">
        <v>92</v>
      </c>
    </row>
    <row r="18" ht="13.5">
      <c r="C18" t="s">
        <v>93</v>
      </c>
    </row>
    <row r="19" spans="3:11" ht="13.5">
      <c r="C19" t="s">
        <v>94</v>
      </c>
      <c r="K19" s="60"/>
    </row>
    <row r="33" ht="13.5">
      <c r="B33" s="37" t="s">
        <v>70</v>
      </c>
    </row>
    <row r="35" ht="14.25">
      <c r="G35" s="38" t="s">
        <v>71</v>
      </c>
    </row>
    <row r="36" ht="13.5">
      <c r="L36" s="61" t="str">
        <f>L4</f>
        <v>J+８桁の交付決定番号</v>
      </c>
    </row>
    <row r="37" spans="2:12" ht="13.5">
      <c r="B37" t="s">
        <v>95</v>
      </c>
      <c r="L37" s="39" t="s">
        <v>73</v>
      </c>
    </row>
    <row r="38" spans="2:12" ht="13.5">
      <c r="B38" s="40"/>
      <c r="C38" s="41"/>
      <c r="D38" s="42" t="s">
        <v>74</v>
      </c>
      <c r="E38" s="43"/>
      <c r="F38" s="41"/>
      <c r="G38" s="42" t="s">
        <v>75</v>
      </c>
      <c r="H38" s="43"/>
      <c r="I38" s="44" t="s">
        <v>76</v>
      </c>
      <c r="J38" s="41"/>
      <c r="K38" s="42" t="s">
        <v>77</v>
      </c>
      <c r="L38" s="43"/>
    </row>
    <row r="39" spans="2:12" ht="13.5">
      <c r="B39" s="45" t="s">
        <v>78</v>
      </c>
      <c r="C39" s="46" t="s">
        <v>79</v>
      </c>
      <c r="D39" s="46" t="s">
        <v>80</v>
      </c>
      <c r="E39" s="46" t="s">
        <v>81</v>
      </c>
      <c r="F39" s="46" t="s">
        <v>79</v>
      </c>
      <c r="G39" s="46" t="s">
        <v>80</v>
      </c>
      <c r="H39" s="46" t="s">
        <v>81</v>
      </c>
      <c r="I39" s="47"/>
      <c r="J39" s="46" t="s">
        <v>79</v>
      </c>
      <c r="K39" s="46" t="s">
        <v>80</v>
      </c>
      <c r="L39" s="46" t="s">
        <v>81</v>
      </c>
    </row>
    <row r="40" spans="2:12" ht="30" customHeight="1">
      <c r="B40" s="46" t="s">
        <v>82</v>
      </c>
      <c r="C40" s="48">
        <v>0</v>
      </c>
      <c r="D40" s="49">
        <f aca="true" t="shared" si="1" ref="D40:D45">E40-C40</f>
        <v>0</v>
      </c>
      <c r="E40" s="50">
        <v>0</v>
      </c>
      <c r="F40" s="51">
        <v>0</v>
      </c>
      <c r="G40" s="49">
        <f>H40-F40</f>
        <v>0</v>
      </c>
      <c r="H40" s="52">
        <v>0</v>
      </c>
      <c r="I40" s="53"/>
      <c r="J40" s="54">
        <v>0</v>
      </c>
      <c r="K40" s="49">
        <f>L40-J40</f>
        <v>0</v>
      </c>
      <c r="L40" s="52">
        <v>0</v>
      </c>
    </row>
    <row r="41" spans="2:12" ht="30" customHeight="1">
      <c r="B41" s="46" t="s">
        <v>83</v>
      </c>
      <c r="C41" s="48">
        <v>0</v>
      </c>
      <c r="D41" s="49">
        <f t="shared" si="1"/>
        <v>0</v>
      </c>
      <c r="E41" s="50">
        <v>0</v>
      </c>
      <c r="F41" s="51">
        <v>0</v>
      </c>
      <c r="G41" s="49">
        <f>H41-F41</f>
        <v>0</v>
      </c>
      <c r="H41" s="52">
        <v>0</v>
      </c>
      <c r="I41" s="55"/>
      <c r="J41" s="54">
        <v>0</v>
      </c>
      <c r="K41" s="49">
        <f>L41-J41</f>
        <v>0</v>
      </c>
      <c r="L41" s="52">
        <v>0</v>
      </c>
    </row>
    <row r="42" spans="2:12" ht="30" customHeight="1">
      <c r="B42" s="46" t="s">
        <v>84</v>
      </c>
      <c r="C42" s="48">
        <v>0</v>
      </c>
      <c r="D42" s="49">
        <f t="shared" si="1"/>
        <v>0</v>
      </c>
      <c r="E42" s="50">
        <v>0</v>
      </c>
      <c r="F42" s="51">
        <v>0</v>
      </c>
      <c r="G42" s="49">
        <f>H42-F42</f>
        <v>0</v>
      </c>
      <c r="H42" s="52">
        <v>0</v>
      </c>
      <c r="I42" s="55" t="s">
        <v>96</v>
      </c>
      <c r="J42" s="54">
        <v>0</v>
      </c>
      <c r="K42" s="49">
        <f>L42-J42</f>
        <v>0</v>
      </c>
      <c r="L42" s="52">
        <v>0</v>
      </c>
    </row>
    <row r="43" spans="2:12" ht="30" customHeight="1">
      <c r="B43" s="46" t="s">
        <v>86</v>
      </c>
      <c r="C43" s="48">
        <v>0</v>
      </c>
      <c r="D43" s="49">
        <f t="shared" si="1"/>
        <v>0</v>
      </c>
      <c r="E43" s="50">
        <v>0</v>
      </c>
      <c r="F43" s="51">
        <v>0</v>
      </c>
      <c r="G43" s="49">
        <f>H43-F43</f>
        <v>0</v>
      </c>
      <c r="H43" s="52">
        <v>0</v>
      </c>
      <c r="I43" s="56"/>
      <c r="J43" s="54">
        <v>0</v>
      </c>
      <c r="K43" s="49">
        <f>L43-J43</f>
        <v>0</v>
      </c>
      <c r="L43" s="52">
        <v>0</v>
      </c>
    </row>
    <row r="44" spans="2:12" ht="30" customHeight="1">
      <c r="B44" s="46" t="s">
        <v>87</v>
      </c>
      <c r="C44" s="48">
        <v>0</v>
      </c>
      <c r="D44" s="49">
        <f t="shared" si="1"/>
        <v>0</v>
      </c>
      <c r="E44" s="50">
        <v>0</v>
      </c>
      <c r="F44" s="57" t="s">
        <v>97</v>
      </c>
      <c r="G44" s="57" t="s">
        <v>97</v>
      </c>
      <c r="H44" s="57" t="s">
        <v>97</v>
      </c>
      <c r="I44" s="58"/>
      <c r="J44" s="57" t="s">
        <v>97</v>
      </c>
      <c r="K44" s="57" t="s">
        <v>97</v>
      </c>
      <c r="L44" s="57" t="s">
        <v>97</v>
      </c>
    </row>
    <row r="45" spans="2:12" ht="30" customHeight="1">
      <c r="B45" s="46" t="s">
        <v>89</v>
      </c>
      <c r="C45" s="49">
        <f>SUM(C40:C44)</f>
        <v>0</v>
      </c>
      <c r="D45" s="49">
        <f t="shared" si="1"/>
        <v>0</v>
      </c>
      <c r="E45" s="49">
        <v>0</v>
      </c>
      <c r="F45" s="49">
        <f>SUM(F40:F43)</f>
        <v>0</v>
      </c>
      <c r="G45" s="49">
        <f>IF((H45-F45)&gt;0,"上限超過",H45-F45)</f>
        <v>0</v>
      </c>
      <c r="H45" s="49">
        <v>0</v>
      </c>
      <c r="I45" s="49"/>
      <c r="J45" s="49">
        <f>SUM(J40:J43)</f>
        <v>0</v>
      </c>
      <c r="K45" s="49">
        <f>IF((L45-J45)&gt;0,"上限超過",L45-J45)</f>
        <v>0</v>
      </c>
      <c r="L45" s="49">
        <v>0</v>
      </c>
    </row>
    <row r="48" spans="2:3" ht="13.5">
      <c r="B48" s="59" t="s">
        <v>90</v>
      </c>
      <c r="C48" t="s">
        <v>91</v>
      </c>
    </row>
    <row r="49" ht="13.5">
      <c r="C49" t="s">
        <v>92</v>
      </c>
    </row>
    <row r="50" ht="13.5">
      <c r="C50" t="s">
        <v>93</v>
      </c>
    </row>
    <row r="51" ht="13.5">
      <c r="C51" t="s">
        <v>94</v>
      </c>
    </row>
  </sheetData>
  <sheetProtection/>
  <printOptions/>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3"/>
  <sheetViews>
    <sheetView zoomScalePageLayoutView="0" workbookViewId="0" topLeftCell="A25">
      <selection activeCell="E22" sqref="E22"/>
    </sheetView>
  </sheetViews>
  <sheetFormatPr defaultColWidth="9.140625" defaultRowHeight="15"/>
  <sheetData>
    <row r="1" ht="13.5">
      <c r="A1" s="62"/>
    </row>
    <row r="2" ht="13.5">
      <c r="A2" s="62"/>
    </row>
    <row r="3" ht="13.5">
      <c r="A3" s="62"/>
    </row>
    <row r="4" ht="13.5">
      <c r="A4" s="62"/>
    </row>
    <row r="5" ht="13.5">
      <c r="A5" s="62"/>
    </row>
    <row r="6" ht="13.5">
      <c r="A6" s="62"/>
    </row>
    <row r="7" ht="13.5">
      <c r="A7" s="62"/>
    </row>
    <row r="8" ht="13.5">
      <c r="A8" s="62"/>
    </row>
    <row r="9" ht="13.5">
      <c r="A9" s="62"/>
    </row>
    <row r="11" ht="13.5">
      <c r="A11" s="62"/>
    </row>
    <row r="12" ht="13.5">
      <c r="A12" s="63"/>
    </row>
    <row r="13" ht="13.5">
      <c r="A13" s="62"/>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A13" sqref="A13:C14"/>
    </sheetView>
  </sheetViews>
  <sheetFormatPr defaultColWidth="9.140625" defaultRowHeight="15"/>
  <cols>
    <col min="1" max="1" width="4.00390625" style="0" customWidth="1"/>
  </cols>
  <sheetData>
    <row r="1" ht="13.5">
      <c r="A1" t="s">
        <v>98</v>
      </c>
    </row>
    <row r="2" ht="13.5">
      <c r="B2" t="s">
        <v>99</v>
      </c>
    </row>
    <row r="3" ht="13.5">
      <c r="B3" t="s">
        <v>100</v>
      </c>
    </row>
    <row r="4" ht="13.5">
      <c r="C4" t="s">
        <v>101</v>
      </c>
    </row>
    <row r="5" ht="13.5">
      <c r="B5" t="s">
        <v>102</v>
      </c>
    </row>
    <row r="6" ht="13.5">
      <c r="B6" t="s">
        <v>103</v>
      </c>
    </row>
    <row r="7" ht="13.5">
      <c r="B7" t="s">
        <v>104</v>
      </c>
    </row>
    <row r="8" ht="13.5">
      <c r="B8" t="s">
        <v>105</v>
      </c>
    </row>
    <row r="9" ht="13.5">
      <c r="B9" t="s">
        <v>106</v>
      </c>
    </row>
    <row r="10" ht="13.5">
      <c r="B10" t="s">
        <v>107</v>
      </c>
    </row>
    <row r="11" ht="13.5">
      <c r="B11" t="s">
        <v>108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h-yamaki</dc:creator>
  <cp:keywords/>
  <dc:description/>
  <cp:lastModifiedBy>obara</cp:lastModifiedBy>
  <cp:lastPrinted>2015-10-14T00:08:58Z</cp:lastPrinted>
  <dcterms:created xsi:type="dcterms:W3CDTF">2014-07-10T02:19:55Z</dcterms:created>
  <dcterms:modified xsi:type="dcterms:W3CDTF">2019-09-10T06:58:26Z</dcterms:modified>
  <cp:category/>
  <cp:version/>
  <cp:contentType/>
  <cp:contentStatus/>
</cp:coreProperties>
</file>